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7190" windowHeight="1260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N50" i="1"/>
  <c r="L50"/>
  <c r="J50"/>
  <c r="H50"/>
  <c r="F50"/>
  <c r="R50" s="1"/>
  <c r="D50"/>
  <c r="P49"/>
  <c r="P48"/>
  <c r="P47"/>
  <c r="P50" s="1"/>
  <c r="N44"/>
  <c r="L44"/>
  <c r="J44"/>
  <c r="H44"/>
  <c r="F44"/>
  <c r="D44"/>
  <c r="P44" s="1"/>
  <c r="N43"/>
  <c r="L43"/>
  <c r="L45" s="1"/>
  <c r="J43"/>
  <c r="H43"/>
  <c r="H45" s="1"/>
  <c r="F43"/>
  <c r="D43"/>
  <c r="D45" s="1"/>
  <c r="N42"/>
  <c r="L42"/>
  <c r="J42"/>
  <c r="J45" s="1"/>
  <c r="H42"/>
  <c r="F42"/>
  <c r="F45" s="1"/>
  <c r="D42"/>
  <c r="P42" s="1"/>
  <c r="N40"/>
  <c r="L40"/>
  <c r="J40"/>
  <c r="H40"/>
  <c r="F40"/>
  <c r="D40"/>
  <c r="P39"/>
  <c r="P38"/>
  <c r="P37"/>
  <c r="P36"/>
  <c r="P35"/>
  <c r="P34"/>
  <c r="P33"/>
  <c r="N32"/>
  <c r="M32"/>
  <c r="L32"/>
  <c r="K32"/>
  <c r="J32"/>
  <c r="I32"/>
  <c r="H32"/>
  <c r="G32"/>
  <c r="F32"/>
  <c r="E32"/>
  <c r="Q32" s="1"/>
  <c r="D32"/>
  <c r="Q31"/>
  <c r="P31"/>
  <c r="R31" s="1"/>
  <c r="Q30"/>
  <c r="P30"/>
  <c r="R30" s="1"/>
  <c r="Q29"/>
  <c r="R29" s="1"/>
  <c r="P29"/>
  <c r="Q28"/>
  <c r="P28"/>
  <c r="Q27"/>
  <c r="P27"/>
  <c r="Q26"/>
  <c r="P26"/>
  <c r="Q25"/>
  <c r="P25"/>
  <c r="Q21"/>
  <c r="P21"/>
  <c r="Q20"/>
  <c r="P20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M15"/>
  <c r="K15"/>
  <c r="I15"/>
  <c r="G15"/>
  <c r="E15"/>
  <c r="Q15" s="1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Q11" s="1"/>
  <c r="I11"/>
  <c r="G11"/>
  <c r="E11"/>
  <c r="P10"/>
  <c r="O10"/>
  <c r="M10"/>
  <c r="K10"/>
  <c r="Q10" s="1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Q6" s="1"/>
  <c r="E6"/>
  <c r="P5"/>
  <c r="O5"/>
  <c r="M5"/>
  <c r="M17" s="1"/>
  <c r="M22" s="1"/>
  <c r="K5"/>
  <c r="K17" s="1"/>
  <c r="K22" s="1"/>
  <c r="I5"/>
  <c r="I17" s="1"/>
  <c r="I22" s="1"/>
  <c r="G5"/>
  <c r="Q5" s="1"/>
  <c r="E5"/>
  <c r="E17" s="1"/>
  <c r="E22" s="1"/>
  <c r="R40" l="1"/>
  <c r="P40"/>
  <c r="P32"/>
  <c r="R32" s="1"/>
  <c r="R27"/>
  <c r="O17"/>
  <c r="O22" s="1"/>
  <c r="P17"/>
  <c r="P22" s="1"/>
  <c r="Q8"/>
  <c r="Q17" s="1"/>
  <c r="Q22" s="1"/>
  <c r="Q12"/>
  <c r="Q9"/>
  <c r="Q13"/>
  <c r="N45"/>
  <c r="R45" s="1"/>
  <c r="G17"/>
  <c r="G22" s="1"/>
  <c r="R25"/>
  <c r="P43"/>
  <c r="P45" s="1"/>
  <c r="R34" l="1"/>
</calcChain>
</file>

<file path=xl/sharedStrings.xml><?xml version="1.0" encoding="utf-8"?>
<sst xmlns="http://schemas.openxmlformats.org/spreadsheetml/2006/main" count="96" uniqueCount="54">
  <si>
    <t xml:space="preserve">DESGLOCE DE INGRESOS POR VISITAS A MUSEOGRAFÍA </t>
  </si>
  <si>
    <t>INFORME SEMANAL</t>
  </si>
  <si>
    <t>MARZO</t>
  </si>
  <si>
    <t>1° AL 4</t>
  </si>
  <si>
    <t>5 al 11</t>
  </si>
  <si>
    <t>12 al 18</t>
  </si>
  <si>
    <t>19 al 25</t>
  </si>
  <si>
    <t>26 al 31</t>
  </si>
  <si>
    <t>visitas</t>
  </si>
  <si>
    <t xml:space="preserve">importe </t>
  </si>
  <si>
    <t>Visitas</t>
  </si>
  <si>
    <t>importe</t>
  </si>
  <si>
    <t>General            *</t>
  </si>
  <si>
    <t>$</t>
  </si>
  <si>
    <t>General con descuento</t>
  </si>
  <si>
    <t>FECHAC</t>
  </si>
  <si>
    <t>Exp. Patrimonial</t>
  </si>
  <si>
    <t>Exp- Temporal</t>
  </si>
  <si>
    <t>Museo de Sitio</t>
  </si>
  <si>
    <t>Paquete familiar   *</t>
  </si>
  <si>
    <t>Gratis</t>
  </si>
  <si>
    <t>Gratis Domingo.</t>
  </si>
  <si>
    <t>TOTAL BOLETAJE</t>
  </si>
  <si>
    <t>Ingresos por Talleres</t>
  </si>
  <si>
    <t>Ingresos por libros</t>
  </si>
  <si>
    <t>Ingresos Noche de Museo</t>
  </si>
  <si>
    <t>Ingresos por fotos.</t>
  </si>
  <si>
    <t>DESGLOCE DE VISITANTES A MUSEOGRAFÍA</t>
  </si>
  <si>
    <t>Totales</t>
  </si>
  <si>
    <t>GT</t>
  </si>
  <si>
    <t>gratis</t>
  </si>
  <si>
    <t>NIÑOS                   (de 4 a 6 años)</t>
  </si>
  <si>
    <t>PRIMARIA              (6 A 12 años )</t>
  </si>
  <si>
    <t>SECUNDARIA      (13 A 15 años)</t>
  </si>
  <si>
    <t>BACHILLERATO  (16 A 18 años)</t>
  </si>
  <si>
    <t>PROFESIONAL    (18 A 25 años)</t>
  </si>
  <si>
    <t>ADULTOS             (26 A 60 años)</t>
  </si>
  <si>
    <t>ADULTOS MAYORES (INAPAM)</t>
  </si>
  <si>
    <t>CAPACIDADES DIFERENTES</t>
  </si>
  <si>
    <t>EXTRANJEROS</t>
  </si>
  <si>
    <t>MAESTROS</t>
  </si>
  <si>
    <t>RARÁMURIS</t>
  </si>
  <si>
    <t>GUIAS</t>
  </si>
  <si>
    <t>LUCES EN LAS SOMBRAS</t>
  </si>
  <si>
    <t>FRECUENCIA DE VISITAS A EXPOSICIONES</t>
  </si>
  <si>
    <t xml:space="preserve">EXPO PATRIMONIAL </t>
  </si>
  <si>
    <t>EXPO TEMPORAL</t>
  </si>
  <si>
    <t>MUSEO DE SITIO</t>
  </si>
  <si>
    <t>TOTALES</t>
  </si>
  <si>
    <t>ASISTENCIA A EVENTOS CULTURALES</t>
  </si>
  <si>
    <t>Talleres</t>
  </si>
  <si>
    <t>Eventos CCh</t>
  </si>
  <si>
    <t>Jueves de puertas abiertas</t>
  </si>
  <si>
    <t>Total eventos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</si>
</sst>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#,##0.00\ _€"/>
    <numFmt numFmtId="166" formatCode="#,##0\ _€"/>
  </numFmts>
  <fonts count="2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8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5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11" xfId="0" applyFont="1" applyBorder="1"/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5" fontId="8" fillId="0" borderId="13" xfId="0" applyNumberFormat="1" applyFont="1" applyBorder="1" applyAlignment="1"/>
    <xf numFmtId="0" fontId="9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9" fillId="0" borderId="12" xfId="0" applyFont="1" applyFill="1" applyBorder="1"/>
    <xf numFmtId="0" fontId="12" fillId="0" borderId="13" xfId="0" applyFont="1" applyBorder="1"/>
    <xf numFmtId="165" fontId="11" fillId="0" borderId="13" xfId="0" applyNumberFormat="1" applyFont="1" applyBorder="1" applyAlignment="1"/>
    <xf numFmtId="0" fontId="13" fillId="0" borderId="6" xfId="0" applyFont="1" applyBorder="1" applyAlignment="1">
      <alignment horizontal="center"/>
    </xf>
    <xf numFmtId="4" fontId="13" fillId="0" borderId="6" xfId="0" applyNumberFormat="1" applyFont="1" applyBorder="1" applyAlignment="1">
      <alignment horizontal="right"/>
    </xf>
    <xf numFmtId="4" fontId="14" fillId="0" borderId="7" xfId="0" applyNumberFormat="1" applyFont="1" applyBorder="1"/>
    <xf numFmtId="0" fontId="13" fillId="0" borderId="15" xfId="0" applyFont="1" applyBorder="1" applyAlignment="1">
      <alignment horizontal="center"/>
    </xf>
    <xf numFmtId="4" fontId="13" fillId="0" borderId="16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" fontId="13" fillId="0" borderId="18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4" fontId="2" fillId="0" borderId="7" xfId="0" applyNumberFormat="1" applyFont="1" applyBorder="1"/>
    <xf numFmtId="0" fontId="12" fillId="0" borderId="13" xfId="0" applyFont="1" applyFill="1" applyBorder="1"/>
    <xf numFmtId="165" fontId="11" fillId="0" borderId="13" xfId="0" applyNumberFormat="1" applyFont="1" applyFill="1" applyBorder="1" applyAlignment="1"/>
    <xf numFmtId="0" fontId="13" fillId="0" borderId="19" xfId="0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5" fillId="0" borderId="19" xfId="0" applyFont="1" applyBorder="1"/>
    <xf numFmtId="4" fontId="13" fillId="0" borderId="19" xfId="0" applyNumberFormat="1" applyFont="1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16" fillId="0" borderId="23" xfId="0" applyFont="1" applyBorder="1"/>
    <xf numFmtId="0" fontId="17" fillId="0" borderId="23" xfId="0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0" fontId="9" fillId="0" borderId="20" xfId="0" applyFont="1" applyFill="1" applyBorder="1"/>
    <xf numFmtId="1" fontId="14" fillId="0" borderId="1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right"/>
    </xf>
    <xf numFmtId="1" fontId="13" fillId="0" borderId="5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right"/>
    </xf>
    <xf numFmtId="0" fontId="9" fillId="0" borderId="24" xfId="0" applyFont="1" applyFill="1" applyBorder="1"/>
    <xf numFmtId="0" fontId="15" fillId="0" borderId="25" xfId="0" applyFont="1" applyBorder="1"/>
    <xf numFmtId="0" fontId="18" fillId="0" borderId="26" xfId="0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3" xfId="0" applyFont="1" applyBorder="1"/>
    <xf numFmtId="0" fontId="9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0" fillId="0" borderId="12" xfId="0" applyFont="1" applyBorder="1"/>
    <xf numFmtId="0" fontId="11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42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1" fontId="21" fillId="0" borderId="43" xfId="0" applyNumberFormat="1" applyFont="1" applyBorder="1" applyAlignment="1">
      <alignment horizontal="center"/>
    </xf>
    <xf numFmtId="0" fontId="1" fillId="0" borderId="24" xfId="0" applyFont="1" applyBorder="1"/>
    <xf numFmtId="0" fontId="23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1" fontId="24" fillId="0" borderId="26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1" fontId="24" fillId="0" borderId="45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4" fillId="0" borderId="47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15" fillId="0" borderId="6" xfId="0" applyFont="1" applyBorder="1"/>
    <xf numFmtId="0" fontId="9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1" fillId="0" borderId="12" xfId="0" applyFont="1" applyBorder="1"/>
    <xf numFmtId="0" fontId="25" fillId="0" borderId="11" xfId="0" applyFont="1" applyBorder="1"/>
    <xf numFmtId="1" fontId="22" fillId="0" borderId="11" xfId="0" applyNumberFormat="1" applyFont="1" applyBorder="1" applyAlignment="1">
      <alignment horizontal="center"/>
    </xf>
    <xf numFmtId="0" fontId="27" fillId="0" borderId="11" xfId="0" applyFont="1" applyBorder="1"/>
    <xf numFmtId="1" fontId="11" fillId="0" borderId="13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7" fillId="0" borderId="23" xfId="0" applyFont="1" applyBorder="1"/>
    <xf numFmtId="0" fontId="7" fillId="0" borderId="23" xfId="0" applyFont="1" applyBorder="1" applyAlignment="1"/>
    <xf numFmtId="1" fontId="6" fillId="0" borderId="23" xfId="0" applyNumberFormat="1" applyFont="1" applyBorder="1" applyAlignment="1">
      <alignment horizontal="center"/>
    </xf>
    <xf numFmtId="1" fontId="6" fillId="0" borderId="23" xfId="0" applyNumberFormat="1" applyFont="1" applyBorder="1"/>
    <xf numFmtId="1" fontId="6" fillId="0" borderId="23" xfId="0" applyNumberFormat="1" applyFont="1" applyBorder="1" applyAlignment="1">
      <alignment horizontal="right"/>
    </xf>
    <xf numFmtId="0" fontId="1" fillId="0" borderId="48" xfId="0" applyFont="1" applyBorder="1"/>
    <xf numFmtId="0" fontId="2" fillId="0" borderId="0" xfId="0" applyFont="1" applyBorder="1"/>
    <xf numFmtId="0" fontId="11" fillId="0" borderId="15" xfId="0" applyFont="1" applyFill="1" applyBorder="1"/>
    <xf numFmtId="0" fontId="11" fillId="0" borderId="3" xfId="0" applyFont="1" applyFill="1" applyBorder="1"/>
    <xf numFmtId="165" fontId="13" fillId="0" borderId="3" xfId="0" applyNumberFormat="1" applyFont="1" applyFill="1" applyBorder="1" applyAlignment="1"/>
    <xf numFmtId="0" fontId="11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right"/>
    </xf>
    <xf numFmtId="2" fontId="11" fillId="0" borderId="3" xfId="0" applyNumberFormat="1" applyFont="1" applyFill="1" applyBorder="1" applyAlignment="1">
      <alignment horizontal="right"/>
    </xf>
    <xf numFmtId="165" fontId="11" fillId="0" borderId="39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/>
    </xf>
    <xf numFmtId="165" fontId="13" fillId="0" borderId="39" xfId="0" applyNumberFormat="1" applyFont="1" applyFill="1" applyBorder="1" applyAlignment="1">
      <alignment horizontal="right"/>
    </xf>
    <xf numFmtId="0" fontId="11" fillId="0" borderId="12" xfId="0" applyFont="1" applyFill="1" applyBorder="1"/>
    <xf numFmtId="0" fontId="11" fillId="0" borderId="13" xfId="0" applyFont="1" applyFill="1" applyBorder="1"/>
    <xf numFmtId="165" fontId="13" fillId="0" borderId="13" xfId="0" applyNumberFormat="1" applyFont="1" applyFill="1" applyBorder="1" applyAlignment="1"/>
    <xf numFmtId="0" fontId="11" fillId="0" borderId="13" xfId="0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165" fontId="11" fillId="0" borderId="18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right"/>
    </xf>
    <xf numFmtId="0" fontId="23" fillId="0" borderId="59" xfId="0" applyFont="1" applyFill="1" applyBorder="1" applyAlignment="1">
      <alignment horizontal="right"/>
    </xf>
    <xf numFmtId="0" fontId="11" fillId="0" borderId="60" xfId="0" applyFont="1" applyFill="1" applyBorder="1"/>
    <xf numFmtId="165" fontId="13" fillId="0" borderId="60" xfId="0" applyNumberFormat="1" applyFont="1" applyFill="1" applyBorder="1" applyAlignment="1"/>
    <xf numFmtId="0" fontId="23" fillId="0" borderId="23" xfId="0" applyFont="1" applyFill="1" applyBorder="1" applyAlignment="1">
      <alignment horizontal="center"/>
    </xf>
    <xf numFmtId="165" fontId="11" fillId="0" borderId="36" xfId="0" applyNumberFormat="1" applyFont="1" applyFill="1" applyBorder="1" applyAlignment="1">
      <alignment horizontal="right"/>
    </xf>
    <xf numFmtId="0" fontId="28" fillId="0" borderId="45" xfId="0" applyFont="1" applyFill="1" applyBorder="1" applyAlignment="1">
      <alignment horizontal="center"/>
    </xf>
    <xf numFmtId="165" fontId="13" fillId="0" borderId="46" xfId="0" applyNumberFormat="1" applyFont="1" applyFill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1" fillId="0" borderId="61" xfId="0" applyFont="1" applyBorder="1"/>
    <xf numFmtId="0" fontId="2" fillId="0" borderId="1" xfId="0" applyFont="1" applyBorder="1"/>
    <xf numFmtId="0" fontId="27" fillId="0" borderId="62" xfId="0" applyFont="1" applyBorder="1"/>
    <xf numFmtId="0" fontId="21" fillId="0" borderId="1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center" vertical="center"/>
    </xf>
    <xf numFmtId="1" fontId="21" fillId="0" borderId="4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1" fontId="21" fillId="0" borderId="50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57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1" fillId="0" borderId="12" xfId="0" applyFont="1" applyFill="1" applyBorder="1" applyAlignment="1"/>
    <xf numFmtId="0" fontId="2" fillId="0" borderId="13" xfId="0" applyFont="1" applyBorder="1" applyAlignment="1"/>
    <xf numFmtId="1" fontId="11" fillId="0" borderId="7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0" fontId="11" fillId="0" borderId="12" xfId="0" applyFont="1" applyBorder="1" applyAlignment="1"/>
    <xf numFmtId="0" fontId="11" fillId="0" borderId="13" xfId="0" applyFont="1" applyBorder="1" applyAlignment="1"/>
    <xf numFmtId="0" fontId="11" fillId="0" borderId="20" xfId="0" applyFont="1" applyBorder="1" applyAlignment="1"/>
    <xf numFmtId="0" fontId="11" fillId="0" borderId="19" xfId="0" applyFont="1" applyBorder="1" applyAlignment="1"/>
    <xf numFmtId="1" fontId="11" fillId="0" borderId="34" xfId="0" applyNumberFormat="1" applyFont="1" applyBorder="1" applyAlignment="1">
      <alignment horizontal="center"/>
    </xf>
    <xf numFmtId="1" fontId="11" fillId="0" borderId="5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>
      <selection activeCell="N6" sqref="N6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18" ht="18">
      <c r="C1" s="156" t="s">
        <v>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>
        <v>2018</v>
      </c>
      <c r="Q1" s="157"/>
    </row>
    <row r="2" spans="1:18" ht="15.75">
      <c r="A2" s="3" t="s">
        <v>1</v>
      </c>
      <c r="B2" s="4"/>
      <c r="C2" s="4"/>
      <c r="D2" s="159" t="s">
        <v>2</v>
      </c>
      <c r="E2" s="159"/>
      <c r="F2" s="159" t="s">
        <v>2</v>
      </c>
      <c r="G2" s="159"/>
      <c r="H2" s="159" t="s">
        <v>2</v>
      </c>
      <c r="I2" s="159"/>
      <c r="J2" s="159" t="s">
        <v>2</v>
      </c>
      <c r="K2" s="159"/>
      <c r="L2" s="159" t="s">
        <v>2</v>
      </c>
      <c r="M2" s="159"/>
      <c r="N2" s="159" t="s">
        <v>2</v>
      </c>
      <c r="O2" s="159"/>
      <c r="P2" s="158"/>
      <c r="Q2" s="158"/>
      <c r="R2" s="5"/>
    </row>
    <row r="3" spans="1:18" ht="23.25">
      <c r="A3" s="6"/>
      <c r="B3" s="7"/>
      <c r="C3" s="7"/>
      <c r="D3" s="171" t="s">
        <v>3</v>
      </c>
      <c r="E3" s="172"/>
      <c r="F3" s="171" t="s">
        <v>4</v>
      </c>
      <c r="G3" s="172"/>
      <c r="H3" s="171" t="s">
        <v>5</v>
      </c>
      <c r="I3" s="172"/>
      <c r="J3" s="171" t="s">
        <v>6</v>
      </c>
      <c r="K3" s="172"/>
      <c r="L3" s="171" t="s">
        <v>7</v>
      </c>
      <c r="M3" s="172"/>
      <c r="N3" s="171">
        <v>43178</v>
      </c>
      <c r="O3" s="172"/>
      <c r="P3" s="160"/>
      <c r="Q3" s="161"/>
      <c r="R3" s="8"/>
    </row>
    <row r="4" spans="1:18" ht="18">
      <c r="A4" s="9"/>
      <c r="B4" s="10"/>
      <c r="C4" s="11"/>
      <c r="D4" s="12" t="s">
        <v>8</v>
      </c>
      <c r="E4" s="12" t="s">
        <v>9</v>
      </c>
      <c r="F4" s="13" t="s">
        <v>10</v>
      </c>
      <c r="G4" s="12" t="s">
        <v>9</v>
      </c>
      <c r="H4" s="13" t="s">
        <v>8</v>
      </c>
      <c r="I4" s="12" t="s">
        <v>9</v>
      </c>
      <c r="J4" s="13" t="s">
        <v>8</v>
      </c>
      <c r="K4" s="12" t="s">
        <v>9</v>
      </c>
      <c r="L4" s="13" t="s">
        <v>8</v>
      </c>
      <c r="M4" s="12" t="s">
        <v>9</v>
      </c>
      <c r="N4" s="13" t="s">
        <v>8</v>
      </c>
      <c r="O4" s="12" t="s">
        <v>9</v>
      </c>
      <c r="P4" s="14" t="s">
        <v>8</v>
      </c>
      <c r="Q4" s="14" t="s">
        <v>11</v>
      </c>
      <c r="R4" s="8"/>
    </row>
    <row r="5" spans="1:18">
      <c r="A5" s="15" t="s">
        <v>12</v>
      </c>
      <c r="B5" s="16" t="s">
        <v>13</v>
      </c>
      <c r="C5" s="17">
        <v>50</v>
      </c>
      <c r="D5" s="18">
        <v>49</v>
      </c>
      <c r="E5" s="19">
        <f>SUM(C5*D5)</f>
        <v>2450</v>
      </c>
      <c r="F5" s="18">
        <v>51</v>
      </c>
      <c r="G5" s="19">
        <f>SUM(F5*C5)</f>
        <v>2550</v>
      </c>
      <c r="H5" s="18">
        <v>94</v>
      </c>
      <c r="I5" s="19">
        <f>SUM(H5)*C5</f>
        <v>4700</v>
      </c>
      <c r="J5" s="18">
        <v>79</v>
      </c>
      <c r="K5" s="19">
        <f>SUM(J5)*C5</f>
        <v>3950</v>
      </c>
      <c r="L5" s="18">
        <v>270</v>
      </c>
      <c r="M5" s="19">
        <f>SUM(L5)*C5</f>
        <v>13500</v>
      </c>
      <c r="N5" s="18">
        <v>41</v>
      </c>
      <c r="O5" s="20">
        <f>SUM(N5)*C5</f>
        <v>2050</v>
      </c>
      <c r="P5" s="21">
        <f t="shared" ref="P5:Q20" si="0">SUM(D5+F5+H5+J5+L5+N5)</f>
        <v>584</v>
      </c>
      <c r="Q5" s="22">
        <f t="shared" si="0"/>
        <v>29200</v>
      </c>
      <c r="R5" s="8"/>
    </row>
    <row r="6" spans="1:18">
      <c r="A6" s="15" t="s">
        <v>14</v>
      </c>
      <c r="B6" s="16" t="s">
        <v>13</v>
      </c>
      <c r="C6" s="17">
        <v>25</v>
      </c>
      <c r="D6" s="23">
        <v>54</v>
      </c>
      <c r="E6" s="19">
        <f t="shared" ref="E6:E15" si="1">SUM(C6*D6)</f>
        <v>1350</v>
      </c>
      <c r="F6" s="23">
        <v>136</v>
      </c>
      <c r="G6" s="19">
        <f t="shared" ref="G6:G15" si="2">SUM(F6*C6)</f>
        <v>3400</v>
      </c>
      <c r="H6" s="23">
        <v>151</v>
      </c>
      <c r="I6" s="19">
        <f t="shared" ref="I6:I15" si="3">SUM(H6)*C6</f>
        <v>3775</v>
      </c>
      <c r="J6" s="23">
        <v>242</v>
      </c>
      <c r="K6" s="19">
        <f t="shared" ref="K6:K15" si="4">SUM(J6)*C6</f>
        <v>6050</v>
      </c>
      <c r="L6" s="23">
        <v>948</v>
      </c>
      <c r="M6" s="19">
        <f t="shared" ref="M6:M15" si="5">SUM(L6)*C6</f>
        <v>23700</v>
      </c>
      <c r="N6" s="23">
        <v>48</v>
      </c>
      <c r="O6" s="20">
        <f t="shared" ref="O6:O13" si="6">SUM(N6)*C6</f>
        <v>1200</v>
      </c>
      <c r="P6" s="24">
        <f t="shared" si="0"/>
        <v>1579</v>
      </c>
      <c r="Q6" s="22">
        <f t="shared" si="0"/>
        <v>39475</v>
      </c>
      <c r="R6" s="8"/>
    </row>
    <row r="7" spans="1:18">
      <c r="A7" s="15" t="s">
        <v>15</v>
      </c>
      <c r="B7" s="16"/>
      <c r="C7" s="17"/>
      <c r="D7" s="23">
        <v>450</v>
      </c>
      <c r="E7" s="19"/>
      <c r="F7" s="23">
        <v>709</v>
      </c>
      <c r="G7" s="19"/>
      <c r="H7" s="23">
        <v>771</v>
      </c>
      <c r="I7" s="19"/>
      <c r="J7" s="23">
        <v>196</v>
      </c>
      <c r="K7" s="19"/>
      <c r="L7" s="23"/>
      <c r="M7" s="19"/>
      <c r="N7" s="23"/>
      <c r="O7" s="20"/>
      <c r="P7" s="24">
        <f>SUM(D7+F7+H7+J7+L7+N7)</f>
        <v>2126</v>
      </c>
      <c r="Q7" s="22">
        <f>SUM(E7+G7+I7+K7+M7+O7)</f>
        <v>0</v>
      </c>
      <c r="R7" s="8"/>
    </row>
    <row r="8" spans="1:18">
      <c r="A8" s="15" t="s">
        <v>16</v>
      </c>
      <c r="B8" s="16" t="s">
        <v>13</v>
      </c>
      <c r="C8" s="17">
        <v>30</v>
      </c>
      <c r="D8" s="23">
        <v>2</v>
      </c>
      <c r="E8" s="19">
        <f t="shared" si="1"/>
        <v>60</v>
      </c>
      <c r="F8" s="23"/>
      <c r="G8" s="19">
        <f t="shared" si="2"/>
        <v>0</v>
      </c>
      <c r="H8" s="23"/>
      <c r="I8" s="19">
        <f t="shared" si="3"/>
        <v>0</v>
      </c>
      <c r="J8" s="23"/>
      <c r="K8" s="19">
        <f t="shared" si="4"/>
        <v>0</v>
      </c>
      <c r="L8" s="23">
        <v>2</v>
      </c>
      <c r="M8" s="19">
        <f t="shared" si="5"/>
        <v>60</v>
      </c>
      <c r="N8" s="23"/>
      <c r="O8" s="20">
        <f t="shared" si="6"/>
        <v>0</v>
      </c>
      <c r="P8" s="25">
        <f t="shared" si="0"/>
        <v>4</v>
      </c>
      <c r="Q8" s="26">
        <f t="shared" si="0"/>
        <v>120</v>
      </c>
      <c r="R8" s="8"/>
    </row>
    <row r="9" spans="1:18">
      <c r="A9" s="15" t="s">
        <v>16</v>
      </c>
      <c r="B9" s="16" t="s">
        <v>13</v>
      </c>
      <c r="C9" s="17">
        <v>15</v>
      </c>
      <c r="D9" s="23">
        <v>0</v>
      </c>
      <c r="E9" s="19">
        <f t="shared" si="1"/>
        <v>0</v>
      </c>
      <c r="F9" s="23">
        <v>2</v>
      </c>
      <c r="G9" s="19">
        <f t="shared" si="2"/>
        <v>30</v>
      </c>
      <c r="H9" s="23"/>
      <c r="I9" s="19">
        <f t="shared" si="3"/>
        <v>0</v>
      </c>
      <c r="J9" s="23">
        <v>58</v>
      </c>
      <c r="K9" s="19">
        <f t="shared" si="4"/>
        <v>870</v>
      </c>
      <c r="L9" s="23">
        <v>3</v>
      </c>
      <c r="M9" s="19">
        <f t="shared" si="5"/>
        <v>45</v>
      </c>
      <c r="N9" s="23"/>
      <c r="O9" s="20">
        <f t="shared" si="6"/>
        <v>0</v>
      </c>
      <c r="P9" s="25">
        <f>SUM(D9+F9+H9+J9+L9+N9)</f>
        <v>63</v>
      </c>
      <c r="Q9" s="26">
        <f>SUM(E9+G9+I9+K9+M9+O9)</f>
        <v>945</v>
      </c>
      <c r="R9" s="8"/>
    </row>
    <row r="10" spans="1:18">
      <c r="A10" s="15" t="s">
        <v>17</v>
      </c>
      <c r="B10" s="16" t="s">
        <v>13</v>
      </c>
      <c r="C10" s="17">
        <v>20</v>
      </c>
      <c r="D10" s="23">
        <v>7</v>
      </c>
      <c r="E10" s="19">
        <f t="shared" si="1"/>
        <v>140</v>
      </c>
      <c r="F10" s="23">
        <v>3</v>
      </c>
      <c r="G10" s="19">
        <f t="shared" si="2"/>
        <v>60</v>
      </c>
      <c r="H10" s="23">
        <v>17</v>
      </c>
      <c r="I10" s="19">
        <f t="shared" si="3"/>
        <v>340</v>
      </c>
      <c r="J10" s="23">
        <v>18</v>
      </c>
      <c r="K10" s="19">
        <f t="shared" si="4"/>
        <v>360</v>
      </c>
      <c r="L10" s="23">
        <v>17</v>
      </c>
      <c r="M10" s="19">
        <f t="shared" si="5"/>
        <v>340</v>
      </c>
      <c r="N10" s="23">
        <v>7</v>
      </c>
      <c r="O10" s="20">
        <f t="shared" si="6"/>
        <v>140</v>
      </c>
      <c r="P10" s="25">
        <f t="shared" si="0"/>
        <v>69</v>
      </c>
      <c r="Q10" s="26">
        <f t="shared" si="0"/>
        <v>1380</v>
      </c>
      <c r="R10" s="8"/>
    </row>
    <row r="11" spans="1:18">
      <c r="A11" s="15" t="s">
        <v>17</v>
      </c>
      <c r="B11" s="16" t="s">
        <v>13</v>
      </c>
      <c r="C11" s="27">
        <v>10</v>
      </c>
      <c r="D11" s="23">
        <v>16</v>
      </c>
      <c r="E11" s="19">
        <f t="shared" si="1"/>
        <v>160</v>
      </c>
      <c r="F11" s="23">
        <v>43</v>
      </c>
      <c r="G11" s="19">
        <f t="shared" si="2"/>
        <v>430</v>
      </c>
      <c r="H11" s="23">
        <v>20</v>
      </c>
      <c r="I11" s="19">
        <f t="shared" si="3"/>
        <v>200</v>
      </c>
      <c r="J11" s="23">
        <v>6</v>
      </c>
      <c r="K11" s="19">
        <f t="shared" si="4"/>
        <v>60</v>
      </c>
      <c r="L11" s="23">
        <v>30</v>
      </c>
      <c r="M11" s="19">
        <f t="shared" si="5"/>
        <v>300</v>
      </c>
      <c r="N11" s="23">
        <v>9</v>
      </c>
      <c r="O11" s="20">
        <f t="shared" si="6"/>
        <v>90</v>
      </c>
      <c r="P11" s="25">
        <f t="shared" si="0"/>
        <v>124</v>
      </c>
      <c r="Q11" s="26">
        <f t="shared" si="0"/>
        <v>1240</v>
      </c>
      <c r="R11" s="8"/>
    </row>
    <row r="12" spans="1:18">
      <c r="A12" s="15" t="s">
        <v>18</v>
      </c>
      <c r="B12" s="16" t="s">
        <v>13</v>
      </c>
      <c r="C12" s="17">
        <v>20</v>
      </c>
      <c r="D12" s="23">
        <v>38</v>
      </c>
      <c r="E12" s="19">
        <f t="shared" si="1"/>
        <v>760</v>
      </c>
      <c r="F12" s="23">
        <v>83</v>
      </c>
      <c r="G12" s="19">
        <f t="shared" si="2"/>
        <v>1660</v>
      </c>
      <c r="H12" s="23">
        <v>149</v>
      </c>
      <c r="I12" s="19">
        <f t="shared" si="3"/>
        <v>2980</v>
      </c>
      <c r="J12" s="23">
        <v>84</v>
      </c>
      <c r="K12" s="19">
        <f t="shared" si="4"/>
        <v>1680</v>
      </c>
      <c r="L12" s="23">
        <v>315</v>
      </c>
      <c r="M12" s="19">
        <f t="shared" si="5"/>
        <v>6300</v>
      </c>
      <c r="N12" s="23">
        <v>32</v>
      </c>
      <c r="O12" s="20">
        <f t="shared" si="6"/>
        <v>640</v>
      </c>
      <c r="P12" s="25">
        <f t="shared" si="0"/>
        <v>701</v>
      </c>
      <c r="Q12" s="26">
        <f t="shared" si="0"/>
        <v>14020</v>
      </c>
      <c r="R12" s="8"/>
    </row>
    <row r="13" spans="1:18">
      <c r="A13" s="15" t="s">
        <v>18</v>
      </c>
      <c r="B13" s="16" t="s">
        <v>13</v>
      </c>
      <c r="C13" s="27">
        <v>10</v>
      </c>
      <c r="D13" s="23">
        <v>294</v>
      </c>
      <c r="E13" s="19">
        <f t="shared" si="1"/>
        <v>2940</v>
      </c>
      <c r="F13" s="23">
        <v>250</v>
      </c>
      <c r="G13" s="19">
        <f t="shared" si="2"/>
        <v>2500</v>
      </c>
      <c r="H13" s="23">
        <v>147</v>
      </c>
      <c r="I13" s="19">
        <f t="shared" si="3"/>
        <v>1470</v>
      </c>
      <c r="J13" s="23">
        <v>215</v>
      </c>
      <c r="K13" s="19">
        <f t="shared" si="4"/>
        <v>2150</v>
      </c>
      <c r="L13" s="23">
        <v>541</v>
      </c>
      <c r="M13" s="19">
        <f t="shared" si="5"/>
        <v>5410</v>
      </c>
      <c r="N13" s="23">
        <v>121</v>
      </c>
      <c r="O13" s="20">
        <f t="shared" si="6"/>
        <v>1210</v>
      </c>
      <c r="P13" s="25">
        <f t="shared" si="0"/>
        <v>1568</v>
      </c>
      <c r="Q13" s="26">
        <f t="shared" si="0"/>
        <v>15680</v>
      </c>
      <c r="R13" s="8"/>
    </row>
    <row r="14" spans="1:18">
      <c r="A14" s="15" t="s">
        <v>19</v>
      </c>
      <c r="B14" s="16" t="s">
        <v>13</v>
      </c>
      <c r="C14" s="17">
        <v>125</v>
      </c>
      <c r="D14" s="23"/>
      <c r="E14" s="19"/>
      <c r="F14" s="23"/>
      <c r="G14" s="28"/>
      <c r="H14" s="23"/>
      <c r="I14" s="28"/>
      <c r="J14" s="23"/>
      <c r="K14" s="28"/>
      <c r="L14" s="23"/>
      <c r="M14" s="28"/>
      <c r="N14" s="23"/>
      <c r="O14" s="29"/>
      <c r="P14" s="25">
        <f t="shared" si="0"/>
        <v>0</v>
      </c>
      <c r="Q14" s="26">
        <f t="shared" si="0"/>
        <v>0</v>
      </c>
      <c r="R14" s="8"/>
    </row>
    <row r="15" spans="1:18">
      <c r="A15" s="15" t="s">
        <v>20</v>
      </c>
      <c r="B15" s="30" t="s">
        <v>13</v>
      </c>
      <c r="C15" s="31">
        <v>0</v>
      </c>
      <c r="D15" s="32">
        <v>545</v>
      </c>
      <c r="E15" s="28">
        <f t="shared" si="1"/>
        <v>0</v>
      </c>
      <c r="F15" s="32">
        <v>1383</v>
      </c>
      <c r="G15" s="33">
        <f t="shared" si="2"/>
        <v>0</v>
      </c>
      <c r="H15" s="32">
        <v>1</v>
      </c>
      <c r="I15" s="33">
        <f t="shared" si="3"/>
        <v>0</v>
      </c>
      <c r="J15" s="32">
        <v>16</v>
      </c>
      <c r="K15" s="33">
        <f t="shared" si="4"/>
        <v>0</v>
      </c>
      <c r="L15" s="32">
        <v>21</v>
      </c>
      <c r="M15" s="33">
        <f t="shared" si="5"/>
        <v>0</v>
      </c>
      <c r="N15" s="32">
        <v>4</v>
      </c>
      <c r="O15" s="29"/>
      <c r="P15" s="34">
        <f>SUM(D15+F15+H15+J15+L15+N15)</f>
        <v>1970</v>
      </c>
      <c r="Q15" s="26">
        <f t="shared" si="0"/>
        <v>0</v>
      </c>
      <c r="R15" s="8"/>
    </row>
    <row r="16" spans="1:18">
      <c r="A16" s="15" t="s">
        <v>21</v>
      </c>
      <c r="B16" s="35"/>
      <c r="C16" s="35"/>
      <c r="D16" s="32">
        <v>538</v>
      </c>
      <c r="E16" s="36"/>
      <c r="F16" s="37">
        <v>592</v>
      </c>
      <c r="G16" s="38"/>
      <c r="H16" s="39">
        <v>667</v>
      </c>
      <c r="I16" s="38"/>
      <c r="J16" s="39">
        <v>576</v>
      </c>
      <c r="K16" s="38"/>
      <c r="L16" s="39"/>
      <c r="M16" s="38"/>
      <c r="N16" s="32"/>
      <c r="O16" s="40"/>
      <c r="P16" s="34">
        <f>SUM(D16+F16+H16+J16+L16+N16)</f>
        <v>2373</v>
      </c>
      <c r="Q16" s="41">
        <f t="shared" si="0"/>
        <v>0</v>
      </c>
      <c r="R16" s="8"/>
    </row>
    <row r="17" spans="1:18">
      <c r="A17" s="42" t="s">
        <v>22</v>
      </c>
      <c r="B17" s="43"/>
      <c r="C17" s="43"/>
      <c r="D17" s="44">
        <f>SUM(D5:D16)</f>
        <v>1993</v>
      </c>
      <c r="E17" s="45">
        <f t="shared" ref="E17:O17" si="7">SUM(E5:E16)</f>
        <v>7860</v>
      </c>
      <c r="F17" s="44">
        <f t="shared" si="7"/>
        <v>3252</v>
      </c>
      <c r="G17" s="45">
        <f t="shared" si="7"/>
        <v>10630</v>
      </c>
      <c r="H17" s="44">
        <f t="shared" si="7"/>
        <v>2017</v>
      </c>
      <c r="I17" s="45">
        <f t="shared" si="7"/>
        <v>13465</v>
      </c>
      <c r="J17" s="44">
        <f t="shared" si="7"/>
        <v>1490</v>
      </c>
      <c r="K17" s="45">
        <f t="shared" si="7"/>
        <v>15120</v>
      </c>
      <c r="L17" s="44">
        <f t="shared" si="7"/>
        <v>2147</v>
      </c>
      <c r="M17" s="45">
        <f t="shared" si="7"/>
        <v>49655</v>
      </c>
      <c r="N17" s="44">
        <f t="shared" si="7"/>
        <v>262</v>
      </c>
      <c r="O17" s="45">
        <f t="shared" si="7"/>
        <v>5330</v>
      </c>
      <c r="P17" s="44">
        <f>SUM(P5:P16)</f>
        <v>11161</v>
      </c>
      <c r="Q17" s="45">
        <f t="shared" ref="Q17" si="8">SUM(Q5:Q16)</f>
        <v>102060</v>
      </c>
      <c r="R17" s="8"/>
    </row>
    <row r="18" spans="1:18">
      <c r="A18" s="46" t="s">
        <v>23</v>
      </c>
      <c r="B18" s="35"/>
      <c r="C18" s="35"/>
      <c r="D18" s="32"/>
      <c r="E18" s="28"/>
      <c r="F18" s="47"/>
      <c r="G18" s="38"/>
      <c r="H18" s="39"/>
      <c r="I18" s="38"/>
      <c r="J18" s="39"/>
      <c r="K18" s="48"/>
      <c r="L18" s="39">
        <v>30</v>
      </c>
      <c r="M18" s="48">
        <v>12040</v>
      </c>
      <c r="N18" s="32"/>
      <c r="O18" s="40"/>
      <c r="P18" s="49">
        <f>SUM(N18+L18+J18+H18+F18+D18)</f>
        <v>30</v>
      </c>
      <c r="Q18" s="26">
        <f t="shared" si="0"/>
        <v>12040</v>
      </c>
      <c r="R18" s="8"/>
    </row>
    <row r="19" spans="1:18">
      <c r="A19" s="46" t="s">
        <v>24</v>
      </c>
      <c r="B19" s="35"/>
      <c r="C19" s="35"/>
      <c r="D19" s="32">
        <v>4</v>
      </c>
      <c r="E19" s="28">
        <v>600</v>
      </c>
      <c r="F19" s="50"/>
      <c r="G19" s="38"/>
      <c r="H19" s="39"/>
      <c r="I19" s="38"/>
      <c r="J19" s="39">
        <v>2</v>
      </c>
      <c r="K19" s="28">
        <v>300</v>
      </c>
      <c r="L19" s="39"/>
      <c r="M19" s="28"/>
      <c r="N19" s="51"/>
      <c r="O19" s="28"/>
      <c r="P19" s="49">
        <f t="shared" ref="P19:P20" si="9">SUM(N19+L19+J19+H19+F19+D19)</f>
        <v>6</v>
      </c>
      <c r="Q19" s="26">
        <f t="shared" si="0"/>
        <v>900</v>
      </c>
      <c r="R19" s="8"/>
    </row>
    <row r="20" spans="1:18">
      <c r="A20" s="46" t="s">
        <v>25</v>
      </c>
      <c r="B20" s="35"/>
      <c r="C20" s="35"/>
      <c r="D20" s="32"/>
      <c r="E20" s="28"/>
      <c r="F20" s="50"/>
      <c r="G20" s="38"/>
      <c r="H20" s="39"/>
      <c r="I20" s="38"/>
      <c r="J20" s="39"/>
      <c r="K20" s="28"/>
      <c r="L20" s="39"/>
      <c r="M20" s="28"/>
      <c r="N20" s="51"/>
      <c r="O20" s="28"/>
      <c r="P20" s="49">
        <f t="shared" si="9"/>
        <v>0</v>
      </c>
      <c r="Q20" s="26">
        <f t="shared" si="0"/>
        <v>0</v>
      </c>
      <c r="R20" s="8"/>
    </row>
    <row r="21" spans="1:18">
      <c r="A21" s="46" t="s">
        <v>26</v>
      </c>
      <c r="B21" s="35" t="s">
        <v>13</v>
      </c>
      <c r="C21" s="35"/>
      <c r="D21" s="32">
        <v>196</v>
      </c>
      <c r="E21" s="28">
        <v>1960</v>
      </c>
      <c r="F21" s="50">
        <v>178</v>
      </c>
      <c r="G21" s="38">
        <v>1780</v>
      </c>
      <c r="H21" s="39">
        <v>236</v>
      </c>
      <c r="I21" s="38">
        <v>2360</v>
      </c>
      <c r="J21" s="39">
        <v>230</v>
      </c>
      <c r="K21" s="28">
        <v>2300</v>
      </c>
      <c r="L21" s="39">
        <v>353</v>
      </c>
      <c r="M21" s="28">
        <v>3530</v>
      </c>
      <c r="N21" s="51">
        <v>56</v>
      </c>
      <c r="O21" s="28">
        <v>560</v>
      </c>
      <c r="P21" s="49">
        <f>SUM(N21+L21+J21+H21+F21+D21)</f>
        <v>1249</v>
      </c>
      <c r="Q21" s="26">
        <f>SUM(E21+G21+I21+K21+M21+O21)</f>
        <v>12490</v>
      </c>
      <c r="R21" s="8"/>
    </row>
    <row r="22" spans="1:18" ht="15" thickBot="1">
      <c r="A22" s="52"/>
      <c r="B22" s="53"/>
      <c r="C22" s="53"/>
      <c r="D22" s="54">
        <f>SUM(D17:D21)</f>
        <v>2193</v>
      </c>
      <c r="E22" s="55">
        <f>SUM(E17:E21)</f>
        <v>10420</v>
      </c>
      <c r="F22" s="56">
        <f t="shared" ref="F22:Q22" si="10">SUM(F17:F21)</f>
        <v>3430</v>
      </c>
      <c r="G22" s="55">
        <f t="shared" si="10"/>
        <v>12410</v>
      </c>
      <c r="H22" s="57">
        <f t="shared" si="10"/>
        <v>2253</v>
      </c>
      <c r="I22" s="55">
        <f t="shared" si="10"/>
        <v>15825</v>
      </c>
      <c r="J22" s="57">
        <f t="shared" si="10"/>
        <v>1722</v>
      </c>
      <c r="K22" s="55">
        <f t="shared" si="10"/>
        <v>17720</v>
      </c>
      <c r="L22" s="57">
        <f t="shared" si="10"/>
        <v>2530</v>
      </c>
      <c r="M22" s="55">
        <f t="shared" si="10"/>
        <v>65225</v>
      </c>
      <c r="N22" s="57">
        <f t="shared" si="10"/>
        <v>318</v>
      </c>
      <c r="O22" s="55">
        <f t="shared" si="10"/>
        <v>5890</v>
      </c>
      <c r="P22" s="56">
        <f t="shared" si="10"/>
        <v>12446</v>
      </c>
      <c r="Q22" s="55">
        <f t="shared" si="10"/>
        <v>127490</v>
      </c>
      <c r="R22" s="8"/>
    </row>
    <row r="23" spans="1:18" s="61" customFormat="1" ht="15" thickTop="1">
      <c r="A23" s="58"/>
      <c r="B23" s="59"/>
      <c r="C23" s="59"/>
      <c r="D23" s="162" t="s">
        <v>27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4"/>
      <c r="P23" s="165" t="s">
        <v>28</v>
      </c>
      <c r="Q23" s="166"/>
      <c r="R23" s="60" t="s">
        <v>29</v>
      </c>
    </row>
    <row r="24" spans="1:18">
      <c r="A24" s="15"/>
      <c r="B24" s="62"/>
      <c r="C24" s="62"/>
      <c r="D24" s="63" t="s">
        <v>8</v>
      </c>
      <c r="E24" s="63" t="s">
        <v>30</v>
      </c>
      <c r="F24" s="64" t="s">
        <v>10</v>
      </c>
      <c r="G24" s="64" t="s">
        <v>30</v>
      </c>
      <c r="H24" s="64" t="s">
        <v>8</v>
      </c>
      <c r="I24" s="64" t="s">
        <v>30</v>
      </c>
      <c r="J24" s="64" t="s">
        <v>8</v>
      </c>
      <c r="K24" s="64" t="s">
        <v>30</v>
      </c>
      <c r="L24" s="64" t="s">
        <v>8</v>
      </c>
      <c r="M24" s="64" t="s">
        <v>30</v>
      </c>
      <c r="N24" s="64" t="s">
        <v>8</v>
      </c>
      <c r="O24" s="65" t="s">
        <v>30</v>
      </c>
      <c r="P24" s="66" t="s">
        <v>8</v>
      </c>
      <c r="Q24" s="67" t="s">
        <v>30</v>
      </c>
      <c r="R24" s="68"/>
    </row>
    <row r="25" spans="1:18">
      <c r="A25" s="69" t="s">
        <v>31</v>
      </c>
      <c r="B25" s="62"/>
      <c r="C25" s="62"/>
      <c r="D25" s="70">
        <v>1</v>
      </c>
      <c r="E25" s="71">
        <v>17</v>
      </c>
      <c r="F25" s="72">
        <v>1</v>
      </c>
      <c r="G25" s="73">
        <v>134</v>
      </c>
      <c r="H25" s="72"/>
      <c r="I25" s="73">
        <v>36</v>
      </c>
      <c r="J25" s="70">
        <v>57</v>
      </c>
      <c r="K25" s="71">
        <v>16</v>
      </c>
      <c r="L25" s="72">
        <v>4</v>
      </c>
      <c r="M25" s="73"/>
      <c r="N25" s="155">
        <v>1</v>
      </c>
      <c r="O25" s="74"/>
      <c r="P25" s="75">
        <f t="shared" ref="P25:Q32" si="11">SUM(D25+F25+H25+J25+L25+N25)</f>
        <v>64</v>
      </c>
      <c r="Q25" s="76">
        <f t="shared" si="11"/>
        <v>203</v>
      </c>
      <c r="R25" s="167">
        <f>SUM(P25:Q26)</f>
        <v>3302</v>
      </c>
    </row>
    <row r="26" spans="1:18">
      <c r="A26" s="77" t="s">
        <v>32</v>
      </c>
      <c r="B26" s="62"/>
      <c r="C26" s="62"/>
      <c r="D26" s="78">
        <v>423</v>
      </c>
      <c r="E26" s="79">
        <v>170</v>
      </c>
      <c r="F26" s="78">
        <v>759</v>
      </c>
      <c r="G26" s="79">
        <v>333</v>
      </c>
      <c r="H26" s="78">
        <v>733</v>
      </c>
      <c r="I26" s="79">
        <v>76</v>
      </c>
      <c r="J26" s="80">
        <v>272</v>
      </c>
      <c r="K26" s="79">
        <v>74</v>
      </c>
      <c r="L26" s="80">
        <v>181</v>
      </c>
      <c r="M26" s="79"/>
      <c r="N26" s="154">
        <v>14</v>
      </c>
      <c r="O26" s="81"/>
      <c r="P26" s="82">
        <f t="shared" si="11"/>
        <v>2382</v>
      </c>
      <c r="Q26" s="83">
        <f t="shared" si="11"/>
        <v>653</v>
      </c>
      <c r="R26" s="168"/>
    </row>
    <row r="27" spans="1:18">
      <c r="A27" s="77" t="s">
        <v>33</v>
      </c>
      <c r="B27" s="62"/>
      <c r="C27" s="62"/>
      <c r="D27" s="78">
        <v>203</v>
      </c>
      <c r="E27" s="79">
        <v>14</v>
      </c>
      <c r="F27" s="78">
        <v>14</v>
      </c>
      <c r="G27" s="79">
        <v>139</v>
      </c>
      <c r="H27" s="78">
        <v>6</v>
      </c>
      <c r="I27" s="79">
        <v>21</v>
      </c>
      <c r="J27" s="80">
        <v>16</v>
      </c>
      <c r="K27" s="79">
        <v>11</v>
      </c>
      <c r="L27" s="84">
        <v>35</v>
      </c>
      <c r="M27" s="85"/>
      <c r="N27" s="154">
        <v>10</v>
      </c>
      <c r="O27" s="81"/>
      <c r="P27" s="86">
        <f t="shared" si="11"/>
        <v>284</v>
      </c>
      <c r="Q27" s="83">
        <f t="shared" si="11"/>
        <v>185</v>
      </c>
      <c r="R27" s="169">
        <f>SUM(P27:Q28)</f>
        <v>1271</v>
      </c>
    </row>
    <row r="28" spans="1:18">
      <c r="A28" s="77" t="s">
        <v>34</v>
      </c>
      <c r="B28" s="62"/>
      <c r="C28" s="62"/>
      <c r="D28" s="78">
        <v>64</v>
      </c>
      <c r="E28" s="79">
        <v>84</v>
      </c>
      <c r="F28" s="78">
        <v>101</v>
      </c>
      <c r="G28" s="79">
        <v>146</v>
      </c>
      <c r="H28" s="78">
        <v>96</v>
      </c>
      <c r="I28" s="79">
        <v>66</v>
      </c>
      <c r="J28" s="80">
        <v>142</v>
      </c>
      <c r="K28" s="79">
        <v>65</v>
      </c>
      <c r="L28" s="84">
        <v>29</v>
      </c>
      <c r="M28" s="85"/>
      <c r="N28" s="154">
        <v>9</v>
      </c>
      <c r="O28" s="81"/>
      <c r="P28" s="86">
        <f t="shared" si="11"/>
        <v>441</v>
      </c>
      <c r="Q28" s="83">
        <f t="shared" si="11"/>
        <v>361</v>
      </c>
      <c r="R28" s="170"/>
    </row>
    <row r="29" spans="1:18">
      <c r="A29" s="77" t="s">
        <v>35</v>
      </c>
      <c r="B29" s="62"/>
      <c r="C29" s="62"/>
      <c r="D29" s="78">
        <v>28</v>
      </c>
      <c r="E29" s="79">
        <v>134</v>
      </c>
      <c r="F29" s="78">
        <v>71</v>
      </c>
      <c r="G29" s="79">
        <v>170</v>
      </c>
      <c r="H29" s="78">
        <v>110</v>
      </c>
      <c r="I29" s="79">
        <v>66</v>
      </c>
      <c r="J29" s="80">
        <v>112</v>
      </c>
      <c r="K29" s="79">
        <v>55</v>
      </c>
      <c r="L29" s="84">
        <v>630</v>
      </c>
      <c r="M29" s="85"/>
      <c r="N29" s="154">
        <v>26</v>
      </c>
      <c r="O29" s="81"/>
      <c r="P29" s="86">
        <f t="shared" si="11"/>
        <v>977</v>
      </c>
      <c r="Q29" s="83">
        <f t="shared" si="11"/>
        <v>425</v>
      </c>
      <c r="R29" s="87">
        <f t="shared" ref="R29:R32" si="12">SUM(P29:Q29)</f>
        <v>1402</v>
      </c>
    </row>
    <row r="30" spans="1:18">
      <c r="A30" s="77" t="s">
        <v>36</v>
      </c>
      <c r="B30" s="62"/>
      <c r="C30" s="62"/>
      <c r="D30" s="78">
        <v>135</v>
      </c>
      <c r="E30" s="79">
        <v>605</v>
      </c>
      <c r="F30" s="78">
        <v>266</v>
      </c>
      <c r="G30" s="79">
        <v>869</v>
      </c>
      <c r="H30" s="78">
        <v>342</v>
      </c>
      <c r="I30" s="79">
        <v>350</v>
      </c>
      <c r="J30" s="80">
        <v>242</v>
      </c>
      <c r="K30" s="79">
        <v>296</v>
      </c>
      <c r="L30" s="84">
        <v>681</v>
      </c>
      <c r="M30" s="85">
        <v>21</v>
      </c>
      <c r="N30" s="154">
        <v>121</v>
      </c>
      <c r="O30" s="81">
        <v>4</v>
      </c>
      <c r="P30" s="86">
        <f t="shared" si="11"/>
        <v>1787</v>
      </c>
      <c r="Q30" s="83">
        <f t="shared" si="11"/>
        <v>2145</v>
      </c>
      <c r="R30" s="87">
        <f t="shared" si="12"/>
        <v>3932</v>
      </c>
    </row>
    <row r="31" spans="1:18">
      <c r="A31" s="77" t="s">
        <v>37</v>
      </c>
      <c r="B31" s="62"/>
      <c r="C31" s="62"/>
      <c r="D31" s="88">
        <v>56</v>
      </c>
      <c r="E31" s="89">
        <v>59</v>
      </c>
      <c r="F31" s="88">
        <v>65</v>
      </c>
      <c r="G31" s="89">
        <v>184</v>
      </c>
      <c r="H31" s="88">
        <v>62</v>
      </c>
      <c r="I31" s="89">
        <v>53</v>
      </c>
      <c r="J31" s="90">
        <v>57</v>
      </c>
      <c r="K31" s="89">
        <v>75</v>
      </c>
      <c r="L31" s="91">
        <v>566</v>
      </c>
      <c r="M31" s="92"/>
      <c r="N31" s="90">
        <v>77</v>
      </c>
      <c r="O31" s="93"/>
      <c r="P31" s="94">
        <f t="shared" si="11"/>
        <v>883</v>
      </c>
      <c r="Q31" s="95">
        <f t="shared" si="11"/>
        <v>371</v>
      </c>
      <c r="R31" s="96">
        <f t="shared" si="12"/>
        <v>1254</v>
      </c>
    </row>
    <row r="32" spans="1:18" ht="15" thickBot="1">
      <c r="A32" s="97"/>
      <c r="B32" s="53"/>
      <c r="C32" s="53"/>
      <c r="D32" s="98">
        <f t="shared" ref="D32:N32" si="13">SUM(D25:D31)</f>
        <v>910</v>
      </c>
      <c r="E32" s="99">
        <f t="shared" si="13"/>
        <v>1083</v>
      </c>
      <c r="F32" s="100">
        <f t="shared" si="13"/>
        <v>1277</v>
      </c>
      <c r="G32" s="101">
        <f t="shared" si="13"/>
        <v>1975</v>
      </c>
      <c r="H32" s="100">
        <f t="shared" si="13"/>
        <v>1349</v>
      </c>
      <c r="I32" s="101">
        <f t="shared" si="13"/>
        <v>668</v>
      </c>
      <c r="J32" s="102">
        <f t="shared" si="13"/>
        <v>898</v>
      </c>
      <c r="K32" s="101">
        <f t="shared" si="13"/>
        <v>592</v>
      </c>
      <c r="L32" s="102">
        <f t="shared" si="13"/>
        <v>2126</v>
      </c>
      <c r="M32" s="99">
        <f t="shared" si="13"/>
        <v>21</v>
      </c>
      <c r="N32" s="102">
        <f t="shared" si="13"/>
        <v>258</v>
      </c>
      <c r="O32" s="103"/>
      <c r="P32" s="104">
        <f>SUM(P25:P31)</f>
        <v>6818</v>
      </c>
      <c r="Q32" s="105">
        <f t="shared" si="11"/>
        <v>4339</v>
      </c>
      <c r="R32" s="106">
        <f t="shared" si="12"/>
        <v>11157</v>
      </c>
    </row>
    <row r="33" spans="1:18" ht="15" thickTop="1">
      <c r="A33" s="107" t="s">
        <v>38</v>
      </c>
      <c r="B33" s="108"/>
      <c r="C33" s="108"/>
      <c r="D33" s="183"/>
      <c r="E33" s="183"/>
      <c r="F33" s="184">
        <v>5</v>
      </c>
      <c r="G33" s="184"/>
      <c r="H33" s="184"/>
      <c r="I33" s="184"/>
      <c r="J33" s="173"/>
      <c r="K33" s="185"/>
      <c r="L33" s="173"/>
      <c r="M33" s="173"/>
      <c r="N33" s="173"/>
      <c r="O33" s="174"/>
      <c r="P33" s="175">
        <f>SUM(D33:O33)</f>
        <v>5</v>
      </c>
      <c r="Q33" s="176"/>
      <c r="R33" s="8"/>
    </row>
    <row r="34" spans="1:18">
      <c r="A34" s="109" t="s">
        <v>39</v>
      </c>
      <c r="B34" s="62"/>
      <c r="C34" s="62"/>
      <c r="D34" s="177"/>
      <c r="E34" s="178"/>
      <c r="F34" s="179"/>
      <c r="G34" s="179"/>
      <c r="H34" s="179"/>
      <c r="I34" s="179"/>
      <c r="J34" s="177"/>
      <c r="K34" s="178"/>
      <c r="L34" s="177"/>
      <c r="M34" s="178"/>
      <c r="N34" s="177"/>
      <c r="O34" s="180"/>
      <c r="P34" s="181">
        <f t="shared" ref="P34:P40" si="14">SUM(D34:O34)</f>
        <v>0</v>
      </c>
      <c r="Q34" s="182"/>
      <c r="R34" s="110">
        <f>SUM(R25:R31)</f>
        <v>11161</v>
      </c>
    </row>
    <row r="35" spans="1:18">
      <c r="A35" s="69" t="s">
        <v>40</v>
      </c>
      <c r="B35" s="62"/>
      <c r="C35" s="62"/>
      <c r="D35" s="179">
        <v>36</v>
      </c>
      <c r="E35" s="179"/>
      <c r="F35" s="179">
        <v>50</v>
      </c>
      <c r="G35" s="179"/>
      <c r="H35" s="179">
        <v>40</v>
      </c>
      <c r="I35" s="179"/>
      <c r="J35" s="177">
        <v>45</v>
      </c>
      <c r="K35" s="178"/>
      <c r="L35" s="179">
        <v>75</v>
      </c>
      <c r="M35" s="179"/>
      <c r="N35" s="177">
        <v>13</v>
      </c>
      <c r="O35" s="180"/>
      <c r="P35" s="181">
        <f t="shared" si="14"/>
        <v>259</v>
      </c>
      <c r="Q35" s="182"/>
      <c r="R35" s="8"/>
    </row>
    <row r="36" spans="1:18">
      <c r="A36" s="69" t="s">
        <v>41</v>
      </c>
      <c r="B36" s="62"/>
      <c r="C36" s="62"/>
      <c r="D36" s="179"/>
      <c r="E36" s="179"/>
      <c r="F36" s="179"/>
      <c r="G36" s="179"/>
      <c r="H36" s="179"/>
      <c r="I36" s="179"/>
      <c r="J36" s="177"/>
      <c r="K36" s="178"/>
      <c r="L36" s="177">
        <v>2</v>
      </c>
      <c r="M36" s="177"/>
      <c r="N36" s="177"/>
      <c r="O36" s="180"/>
      <c r="P36" s="181">
        <f t="shared" si="14"/>
        <v>2</v>
      </c>
      <c r="Q36" s="182"/>
      <c r="R36" s="8"/>
    </row>
    <row r="37" spans="1:18">
      <c r="A37" s="111" t="s">
        <v>42</v>
      </c>
      <c r="B37" s="62"/>
      <c r="C37" s="62"/>
      <c r="D37" s="179">
        <v>6</v>
      </c>
      <c r="E37" s="179"/>
      <c r="F37" s="179">
        <v>6</v>
      </c>
      <c r="G37" s="179"/>
      <c r="H37" s="179">
        <v>1</v>
      </c>
      <c r="I37" s="179"/>
      <c r="J37" s="177">
        <v>2</v>
      </c>
      <c r="K37" s="177"/>
      <c r="L37" s="177">
        <v>19</v>
      </c>
      <c r="M37" s="177"/>
      <c r="N37" s="177">
        <v>4</v>
      </c>
      <c r="O37" s="180"/>
      <c r="P37" s="181">
        <f t="shared" si="14"/>
        <v>38</v>
      </c>
      <c r="Q37" s="182"/>
      <c r="R37" s="8"/>
    </row>
    <row r="38" spans="1:18">
      <c r="A38" s="111" t="s">
        <v>15</v>
      </c>
      <c r="B38" s="62"/>
      <c r="C38" s="62"/>
      <c r="D38" s="186">
        <v>450</v>
      </c>
      <c r="E38" s="187"/>
      <c r="F38" s="186">
        <v>709</v>
      </c>
      <c r="G38" s="187"/>
      <c r="H38" s="186">
        <v>771</v>
      </c>
      <c r="I38" s="187"/>
      <c r="J38" s="180">
        <v>196</v>
      </c>
      <c r="K38" s="188"/>
      <c r="L38" s="180"/>
      <c r="M38" s="188"/>
      <c r="N38" s="180"/>
      <c r="O38" s="189"/>
      <c r="P38" s="181">
        <f t="shared" si="14"/>
        <v>2126</v>
      </c>
      <c r="Q38" s="182"/>
      <c r="R38" s="8"/>
    </row>
    <row r="39" spans="1:18" ht="15">
      <c r="A39" s="111" t="s">
        <v>43</v>
      </c>
      <c r="B39" s="62"/>
      <c r="C39" s="62"/>
      <c r="D39" s="193">
        <v>5</v>
      </c>
      <c r="E39" s="194"/>
      <c r="F39" s="193"/>
      <c r="G39" s="194"/>
      <c r="H39" s="193"/>
      <c r="I39" s="194"/>
      <c r="J39" s="195"/>
      <c r="K39" s="196"/>
      <c r="L39" s="195"/>
      <c r="M39" s="196"/>
      <c r="N39" s="195"/>
      <c r="O39" s="197"/>
      <c r="P39" s="181">
        <f t="shared" si="14"/>
        <v>5</v>
      </c>
      <c r="Q39" s="182"/>
      <c r="R39" s="112"/>
    </row>
    <row r="40" spans="1:18" ht="15" thickBot="1">
      <c r="A40" s="111"/>
      <c r="B40" s="62"/>
      <c r="C40" s="62"/>
      <c r="D40" s="190">
        <f>SUM(D33:E39)</f>
        <v>497</v>
      </c>
      <c r="E40" s="190"/>
      <c r="F40" s="190">
        <f>SUM(F33:G39)</f>
        <v>770</v>
      </c>
      <c r="G40" s="190"/>
      <c r="H40" s="190">
        <f>SUM(H33:I39)</f>
        <v>812</v>
      </c>
      <c r="I40" s="190"/>
      <c r="J40" s="190">
        <f>SUM(J33:K39)</f>
        <v>243</v>
      </c>
      <c r="K40" s="190"/>
      <c r="L40" s="190">
        <f>SUM(L33:M39)</f>
        <v>96</v>
      </c>
      <c r="M40" s="190"/>
      <c r="N40" s="190">
        <f>SUM(N33:O39)</f>
        <v>17</v>
      </c>
      <c r="O40" s="190"/>
      <c r="P40" s="191">
        <f t="shared" si="14"/>
        <v>2435</v>
      </c>
      <c r="Q40" s="192"/>
      <c r="R40" s="113">
        <f>SUM(D40:O40)</f>
        <v>2435</v>
      </c>
    </row>
    <row r="41" spans="1:18" ht="15.75" thickTop="1">
      <c r="A41" s="203" t="s">
        <v>44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204"/>
      <c r="Q41" s="205"/>
      <c r="R41" s="114"/>
    </row>
    <row r="42" spans="1:18" ht="15">
      <c r="A42" s="206" t="s">
        <v>45</v>
      </c>
      <c r="B42" s="207"/>
      <c r="C42" s="207"/>
      <c r="D42" s="115">
        <f>SUM(D8+D9+D14+D15+D5+D7+D16+D6)</f>
        <v>1638</v>
      </c>
      <c r="E42" s="115"/>
      <c r="F42" s="115">
        <f>SUM(F8+F9+F14+F15+F5+F7+F16+F6)</f>
        <v>2873</v>
      </c>
      <c r="G42" s="115"/>
      <c r="H42" s="115">
        <f>SUM(H8+H9+H14+H15+H5+H7+H16+H6)</f>
        <v>1684</v>
      </c>
      <c r="I42" s="115"/>
      <c r="J42" s="115">
        <f>SUM(J8+J9+J14+J15+J5+J7+J16+J6)</f>
        <v>1167</v>
      </c>
      <c r="K42" s="115"/>
      <c r="L42" s="115">
        <f>SUM(L8+L9+L14+L15+L5+L7+L16+L6)</f>
        <v>1244</v>
      </c>
      <c r="M42" s="115"/>
      <c r="N42" s="115">
        <f>SUM(N8+N9+N14+N15+N5+N7+N16+N6)</f>
        <v>93</v>
      </c>
      <c r="O42" s="115"/>
      <c r="P42" s="208">
        <f>SUM(D42+F42+H42+J42+L42+N42)</f>
        <v>8699</v>
      </c>
      <c r="Q42" s="209"/>
      <c r="R42" s="114"/>
    </row>
    <row r="43" spans="1:18" ht="15">
      <c r="A43" s="210" t="s">
        <v>46</v>
      </c>
      <c r="B43" s="211"/>
      <c r="C43" s="211"/>
      <c r="D43" s="115">
        <f>SUM(D10+D11+D5+D14+D15+D16+D7+D6)</f>
        <v>1659</v>
      </c>
      <c r="E43" s="115"/>
      <c r="F43" s="115">
        <f>SUM(F10+F11+F5+F14+F15+F16+F7+F6)</f>
        <v>2917</v>
      </c>
      <c r="G43" s="115"/>
      <c r="H43" s="115">
        <f>SUM(H10+H11+H5+H14+H15+H16+H7+H6)</f>
        <v>1721</v>
      </c>
      <c r="I43" s="115"/>
      <c r="J43" s="115">
        <f>SUM(J10+J11+J5+J14+J15+J16+J7+J6)</f>
        <v>1133</v>
      </c>
      <c r="K43" s="115"/>
      <c r="L43" s="115">
        <f>SUM(L10+L11+L5+L14+L15+L16+L7+L6)</f>
        <v>1286</v>
      </c>
      <c r="M43" s="115"/>
      <c r="N43" s="115">
        <f>SUM(N10+N11+N5+N14+N15+N16+N7+N6)</f>
        <v>109</v>
      </c>
      <c r="O43" s="115"/>
      <c r="P43" s="208">
        <f>SUM(D43+F43+H43+J43+L43+N43)</f>
        <v>8825</v>
      </c>
      <c r="Q43" s="209"/>
      <c r="R43" s="114"/>
    </row>
    <row r="44" spans="1:18" ht="15">
      <c r="A44" s="212" t="s">
        <v>47</v>
      </c>
      <c r="B44" s="213"/>
      <c r="C44" s="213"/>
      <c r="D44" s="116">
        <f>SUM(D12+D13+D14+D15+D16+D5+D7+D6)</f>
        <v>1968</v>
      </c>
      <c r="E44" s="116"/>
      <c r="F44" s="116">
        <f>SUM(F12+F13+F14+F15+F16+F5+F7+F6)</f>
        <v>3204</v>
      </c>
      <c r="G44" s="116"/>
      <c r="H44" s="116">
        <f>SUM(H12+H13+H14+H15+H16+H5+H7+H6)</f>
        <v>1980</v>
      </c>
      <c r="I44" s="116"/>
      <c r="J44" s="116">
        <f>SUM(J12+J13+J14+J15+J16+J5+J7+J6)</f>
        <v>1408</v>
      </c>
      <c r="K44" s="116"/>
      <c r="L44" s="116">
        <f>SUM(L12+L13+L14+L15+L16+L5+L7+L6)</f>
        <v>2095</v>
      </c>
      <c r="M44" s="116"/>
      <c r="N44" s="116">
        <f>SUM(N12+N13+N14+N15+N16+N5+N7+N6)</f>
        <v>246</v>
      </c>
      <c r="O44" s="116"/>
      <c r="P44" s="214">
        <f>SUM(D44+F44+H44+J44+L44+N44)</f>
        <v>10901</v>
      </c>
      <c r="Q44" s="215"/>
      <c r="R44" s="114"/>
    </row>
    <row r="45" spans="1:18">
      <c r="A45" s="117" t="s">
        <v>48</v>
      </c>
      <c r="B45" s="118"/>
      <c r="C45" s="119"/>
      <c r="D45" s="120">
        <f>SUM(D42:D44)</f>
        <v>5265</v>
      </c>
      <c r="E45" s="121"/>
      <c r="F45" s="120">
        <f>SUM(F42:F44)</f>
        <v>8994</v>
      </c>
      <c r="G45" s="122"/>
      <c r="H45" s="120">
        <f>SUM(H42:H44)</f>
        <v>5385</v>
      </c>
      <c r="I45" s="121"/>
      <c r="J45" s="120">
        <f>SUM(J42:J44)</f>
        <v>3708</v>
      </c>
      <c r="K45" s="121"/>
      <c r="L45" s="120">
        <f>SUM(L42:L44)</f>
        <v>4625</v>
      </c>
      <c r="M45" s="121"/>
      <c r="N45" s="120">
        <f>SUM(N42:N44)</f>
        <v>448</v>
      </c>
      <c r="O45" s="121"/>
      <c r="P45" s="198">
        <f>SUM(P42:P44)</f>
        <v>28425</v>
      </c>
      <c r="Q45" s="199"/>
      <c r="R45" s="113">
        <f>SUM(D45:N45)</f>
        <v>28425</v>
      </c>
    </row>
    <row r="46" spans="1:18" ht="15">
      <c r="A46" s="123"/>
      <c r="B46" s="124"/>
      <c r="C46" s="124"/>
      <c r="D46" s="200" t="s">
        <v>49</v>
      </c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2"/>
      <c r="P46" s="124"/>
      <c r="Q46" s="124"/>
      <c r="R46" s="114"/>
    </row>
    <row r="47" spans="1:18" ht="15">
      <c r="A47" s="125" t="s">
        <v>50</v>
      </c>
      <c r="B47" s="126"/>
      <c r="C47" s="127"/>
      <c r="D47" s="128">
        <v>60</v>
      </c>
      <c r="E47" s="129"/>
      <c r="F47" s="128">
        <v>60</v>
      </c>
      <c r="G47" s="129"/>
      <c r="H47" s="128">
        <v>53</v>
      </c>
      <c r="I47" s="129"/>
      <c r="J47" s="128">
        <v>53</v>
      </c>
      <c r="K47" s="129"/>
      <c r="L47" s="128">
        <v>62</v>
      </c>
      <c r="M47" s="130"/>
      <c r="N47" s="128"/>
      <c r="O47" s="131"/>
      <c r="P47" s="132">
        <f>SUM(D47+F47+H47+J47+L47+N47)</f>
        <v>288</v>
      </c>
      <c r="Q47" s="133"/>
      <c r="R47" s="114"/>
    </row>
    <row r="48" spans="1:18" ht="15">
      <c r="A48" s="134" t="s">
        <v>51</v>
      </c>
      <c r="B48" s="135"/>
      <c r="C48" s="136"/>
      <c r="D48" s="137">
        <v>485</v>
      </c>
      <c r="E48" s="138"/>
      <c r="F48" s="137">
        <v>13</v>
      </c>
      <c r="G48" s="138"/>
      <c r="H48" s="137">
        <v>664</v>
      </c>
      <c r="I48" s="138"/>
      <c r="J48" s="137">
        <v>92</v>
      </c>
      <c r="K48" s="138"/>
      <c r="L48" s="137"/>
      <c r="M48" s="139"/>
      <c r="N48" s="137"/>
      <c r="O48" s="140"/>
      <c r="P48" s="141">
        <f>SUM(D48+F48+H48+J48+L48+N48)</f>
        <v>1254</v>
      </c>
      <c r="Q48" s="142"/>
      <c r="R48" s="114"/>
    </row>
    <row r="49" spans="1:18" ht="15">
      <c r="A49" s="134" t="s">
        <v>52</v>
      </c>
      <c r="B49" s="135"/>
      <c r="C49" s="136"/>
      <c r="D49" s="137">
        <v>187</v>
      </c>
      <c r="E49" s="138"/>
      <c r="F49" s="137">
        <v>118</v>
      </c>
      <c r="G49" s="138"/>
      <c r="H49" s="137">
        <v>153</v>
      </c>
      <c r="I49" s="138"/>
      <c r="J49" s="137">
        <v>510</v>
      </c>
      <c r="K49" s="138"/>
      <c r="L49" s="137"/>
      <c r="M49" s="139"/>
      <c r="N49" s="137"/>
      <c r="O49" s="140"/>
      <c r="P49" s="141">
        <f>SUM(D49+F49+H49+J49+L49+N49)</f>
        <v>968</v>
      </c>
      <c r="Q49" s="142"/>
      <c r="R49" s="114"/>
    </row>
    <row r="50" spans="1:18" ht="15" thickBot="1">
      <c r="A50" s="143" t="s">
        <v>53</v>
      </c>
      <c r="B50" s="144"/>
      <c r="C50" s="145"/>
      <c r="D50" s="146">
        <f>SUM(D47:D49)</f>
        <v>732</v>
      </c>
      <c r="E50" s="146"/>
      <c r="F50" s="146">
        <f>SUM(F47:F49)</f>
        <v>191</v>
      </c>
      <c r="G50" s="146"/>
      <c r="H50" s="146">
        <f>SUM(H47:H49)</f>
        <v>870</v>
      </c>
      <c r="I50" s="146"/>
      <c r="J50" s="146">
        <f>SUM(J47:J49)</f>
        <v>655</v>
      </c>
      <c r="K50" s="146"/>
      <c r="L50" s="146">
        <f>SUM(L47:L49)</f>
        <v>62</v>
      </c>
      <c r="M50" s="146"/>
      <c r="N50" s="146">
        <f>SUM(N47:N49)</f>
        <v>0</v>
      </c>
      <c r="O50" s="147"/>
      <c r="P50" s="148">
        <f>SUM(P47:P49)</f>
        <v>2510</v>
      </c>
      <c r="Q50" s="149"/>
      <c r="R50" s="150">
        <f>SUM(D50:O50)</f>
        <v>2510</v>
      </c>
    </row>
    <row r="51" spans="1:18" ht="15.75" thickTop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3"/>
    </row>
  </sheetData>
  <mergeCells count="84">
    <mergeCell ref="P45:Q45"/>
    <mergeCell ref="D46:O46"/>
    <mergeCell ref="A41:Q41"/>
    <mergeCell ref="A42:C42"/>
    <mergeCell ref="P42:Q42"/>
    <mergeCell ref="A43:C43"/>
    <mergeCell ref="P43:Q43"/>
    <mergeCell ref="A44:C44"/>
    <mergeCell ref="P44:Q44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P3:Q3"/>
    <mergeCell ref="D23:O23"/>
    <mergeCell ref="P23:Q23"/>
    <mergeCell ref="R25:R26"/>
    <mergeCell ref="R27:R28"/>
    <mergeCell ref="D3:E3"/>
    <mergeCell ref="F3:G3"/>
    <mergeCell ref="H3:I3"/>
    <mergeCell ref="J3:K3"/>
    <mergeCell ref="L3:M3"/>
    <mergeCell ref="N3:O3"/>
    <mergeCell ref="C1:O1"/>
    <mergeCell ref="P1:Q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2018-04-05T16:21:46Z</dcterms:created>
  <dcterms:modified xsi:type="dcterms:W3CDTF">2018-04-10T19:40:14Z</dcterms:modified>
</cp:coreProperties>
</file>